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<sst xmlns="http://schemas.openxmlformats.org/spreadsheetml/2006/main" count="28" uniqueCount="28">
  <si>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ИСПОЛНЕНИЕ СМЕТЫ ДОХОДОВ И РАСХОДОВ ТСЖ "НАШ ДОМ" ЗА 2013 ГОД</t>
  </si>
  <si>
    <t>Статья расходов</t>
  </si>
  <si>
    <t>Доходы, руб.</t>
  </si>
  <si>
    <t>по смете</t>
  </si>
  <si>
    <t>начислено</t>
  </si>
  <si>
    <t>Расходы, руб.</t>
  </si>
  <si>
    <t>Разница, руб.</t>
  </si>
  <si>
    <t>1. Административно-управленческие расходы</t>
  </si>
  <si>
    <t>1.3 Канцелярские расходы</t>
  </si>
  <si>
    <t>1.4 Юридические услуги</t>
  </si>
  <si>
    <t>2. Содержание и обслуживание общего имущества МКД</t>
  </si>
  <si>
    <t>1.1 Заработная плата АУП</t>
  </si>
  <si>
    <t>2.1 Заработная плата обслуживающего персонала</t>
  </si>
  <si>
    <t>1.2 Отчисления в государственные внебюджетные фонды</t>
  </si>
  <si>
    <t>2.2 Отчисления в государственные внебюджетные фонды</t>
  </si>
  <si>
    <t>2.3 Материалы, инвентарь и хоз.принадлежности</t>
  </si>
  <si>
    <t>2.4 Оплата банковских услуг</t>
  </si>
  <si>
    <t>2.5 Обслуживание электрооборудования</t>
  </si>
  <si>
    <t>2.6 Вывоз ТБО</t>
  </si>
  <si>
    <t>2.7 Обслуживание домофонов</t>
  </si>
  <si>
    <t xml:space="preserve">2.8 Обслуживание приборов учета </t>
  </si>
  <si>
    <t>2.9 Гос.поверка приборов учета</t>
  </si>
  <si>
    <t>3. Резервный фонд</t>
  </si>
  <si>
    <t>3.1 Резервный фонд с 2012 года</t>
  </si>
  <si>
    <t>3.2 Начислено за 2013 год</t>
  </si>
  <si>
    <t>4. Прочие доходы и расходы</t>
  </si>
  <si>
    <t>4.1 Налог на имущество</t>
  </si>
  <si>
    <t xml:space="preserve">3.3 Ремонт кровли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</si>
</sst>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16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3">
      <selection activeCell="H19" sqref="H19"/>
    </sheetView>
  </sheetViews>
  <sheetFormatPr defaultColWidth="9.00390625" defaultRowHeight="12.75"/>
  <cols>
    <col min="1" max="1" width="11.625" style="0" customWidth="1"/>
    <col min="2" max="2" width="29.25390625" style="0" customWidth="1"/>
    <col min="3" max="3" width="19.00390625" style="0" customWidth="1"/>
    <col min="4" max="4" width="20.00390625" style="0" customWidth="1"/>
    <col min="5" max="5" width="13.125" style="0" customWidth="1"/>
    <col min="6" max="6" width="14.625" style="0" customWidth="1"/>
    <col min="8" max="8" width="10.125" style="0" bestFit="1" customWidth="1"/>
  </cols>
  <sheetData>
    <row r="1" spans="1:2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2.75">
      <c r="A2" s="3"/>
      <c r="B2" s="3"/>
      <c r="C2" s="3"/>
      <c r="D2" s="3"/>
      <c r="E2" s="3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8"/>
      <c r="B3" s="4"/>
      <c r="C3" s="9"/>
      <c r="D3" s="9"/>
      <c r="E3" s="9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 s="8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10"/>
      <c r="B5" s="32" t="s">
        <v>0</v>
      </c>
      <c r="C5" s="32"/>
      <c r="D5" s="32"/>
      <c r="E5" s="32"/>
      <c r="F5" s="32"/>
      <c r="G5" s="11"/>
      <c r="H5" s="1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3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3"/>
      <c r="B7" s="31" t="s">
        <v>1</v>
      </c>
      <c r="C7" s="31" t="s">
        <v>2</v>
      </c>
      <c r="D7" s="31"/>
      <c r="E7" s="31" t="s">
        <v>5</v>
      </c>
      <c r="F7" s="31" t="s">
        <v>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3"/>
      <c r="B8" s="31"/>
      <c r="C8" s="16" t="s">
        <v>3</v>
      </c>
      <c r="D8" s="16" t="s">
        <v>4</v>
      </c>
      <c r="E8" s="31"/>
      <c r="F8" s="3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7" customHeight="1">
      <c r="A9" s="3"/>
      <c r="B9" s="15" t="s">
        <v>7</v>
      </c>
      <c r="C9" s="26">
        <f>C10+C11+C12+C13</f>
        <v>202260</v>
      </c>
      <c r="D9" s="26">
        <f>D10+D11+D12+D13</f>
        <v>202260</v>
      </c>
      <c r="E9" s="26">
        <f>E10+E11+E12+E13</f>
        <v>164702.88</v>
      </c>
      <c r="F9" s="26">
        <f>D9-E9</f>
        <v>37557.119999999995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7" customHeight="1">
      <c r="A10" s="3"/>
      <c r="B10" s="18" t="s">
        <v>11</v>
      </c>
      <c r="C10" s="22">
        <v>130000</v>
      </c>
      <c r="D10" s="22">
        <f>C10</f>
        <v>130000</v>
      </c>
      <c r="E10" s="22">
        <v>124290</v>
      </c>
      <c r="F10" s="22">
        <f aca="true" t="shared" si="0" ref="F10:F29">D10-E10</f>
        <v>5710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30" customHeight="1">
      <c r="A11" s="3"/>
      <c r="B11" s="14" t="s">
        <v>13</v>
      </c>
      <c r="C11" s="22">
        <v>39260</v>
      </c>
      <c r="D11" s="22">
        <f>C11</f>
        <v>39260</v>
      </c>
      <c r="E11" s="22">
        <v>37535.58</v>
      </c>
      <c r="F11" s="22">
        <f t="shared" si="0"/>
        <v>1724.4199999999983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3"/>
      <c r="B12" s="12" t="s">
        <v>8</v>
      </c>
      <c r="C12" s="22">
        <v>3000</v>
      </c>
      <c r="D12" s="22">
        <v>3000</v>
      </c>
      <c r="E12" s="22">
        <v>2877.3</v>
      </c>
      <c r="F12" s="22">
        <f t="shared" si="0"/>
        <v>122.69999999999982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3"/>
      <c r="B13" s="19" t="s">
        <v>9</v>
      </c>
      <c r="C13" s="22">
        <v>30000</v>
      </c>
      <c r="D13" s="22">
        <v>30000</v>
      </c>
      <c r="E13" s="22">
        <v>0</v>
      </c>
      <c r="F13" s="22">
        <f t="shared" si="0"/>
        <v>30000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30.75" customHeight="1">
      <c r="A14" s="3"/>
      <c r="B14" s="20" t="s">
        <v>10</v>
      </c>
      <c r="C14" s="26">
        <f>C15+C16+C17+C18+C19+C20+C21+C22+C23</f>
        <v>726140</v>
      </c>
      <c r="D14" s="26">
        <f>C14</f>
        <v>726140</v>
      </c>
      <c r="E14" s="26">
        <f>E15+E16+E17+E18+E19+E20+E21+E22+E23</f>
        <v>713966.8239999999</v>
      </c>
      <c r="F14" s="26">
        <f t="shared" si="0"/>
        <v>12173.176000000094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7.75" customHeight="1">
      <c r="A15" s="3"/>
      <c r="B15" s="21" t="s">
        <v>12</v>
      </c>
      <c r="C15" s="22">
        <v>336000</v>
      </c>
      <c r="D15" s="22">
        <v>416000</v>
      </c>
      <c r="E15" s="22">
        <v>386267</v>
      </c>
      <c r="F15" s="22">
        <f t="shared" si="0"/>
        <v>29733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4.75" customHeight="1">
      <c r="A16" s="6"/>
      <c r="B16" s="14" t="s">
        <v>14</v>
      </c>
      <c r="C16" s="22">
        <v>101472</v>
      </c>
      <c r="D16" s="22">
        <v>125632</v>
      </c>
      <c r="E16" s="22">
        <f>E15*30.2%</f>
        <v>116652.63399999999</v>
      </c>
      <c r="F16" s="22">
        <f t="shared" si="0"/>
        <v>8979.366000000009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5.5" customHeight="1">
      <c r="A17" s="6"/>
      <c r="B17" s="17" t="s">
        <v>15</v>
      </c>
      <c r="C17" s="22">
        <v>58000</v>
      </c>
      <c r="D17" s="22">
        <f aca="true" t="shared" si="1" ref="D17:D29">C17</f>
        <v>58000</v>
      </c>
      <c r="E17" s="22">
        <v>35949.36</v>
      </c>
      <c r="F17" s="22">
        <f t="shared" si="0"/>
        <v>22050.64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7"/>
      <c r="B18" s="2" t="s">
        <v>16</v>
      </c>
      <c r="C18" s="22">
        <v>77000</v>
      </c>
      <c r="D18" s="22">
        <f t="shared" si="1"/>
        <v>77000</v>
      </c>
      <c r="E18" s="22">
        <v>68129.23</v>
      </c>
      <c r="F18" s="22">
        <f t="shared" si="0"/>
        <v>8870.770000000004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26.25" customHeight="1">
      <c r="A19" s="7"/>
      <c r="B19" s="18" t="s">
        <v>17</v>
      </c>
      <c r="C19" s="22">
        <v>48000</v>
      </c>
      <c r="D19" s="22">
        <f t="shared" si="1"/>
        <v>48000</v>
      </c>
      <c r="E19" s="22">
        <v>48000</v>
      </c>
      <c r="F19" s="22">
        <f t="shared" si="0"/>
        <v>0</v>
      </c>
      <c r="G19" s="5"/>
      <c r="H19" s="2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7"/>
      <c r="B20" s="2" t="s">
        <v>18</v>
      </c>
      <c r="C20" s="22">
        <v>39050</v>
      </c>
      <c r="D20" s="22">
        <f t="shared" si="1"/>
        <v>39050</v>
      </c>
      <c r="E20" s="22">
        <v>39050.16</v>
      </c>
      <c r="F20" s="22">
        <f t="shared" si="0"/>
        <v>-0.16000000000349246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3"/>
      <c r="B21" s="18" t="s">
        <v>19</v>
      </c>
      <c r="C21" s="22">
        <v>33000</v>
      </c>
      <c r="D21" s="22">
        <f t="shared" si="1"/>
        <v>33000</v>
      </c>
      <c r="E21" s="22"/>
      <c r="F21" s="22">
        <f t="shared" si="0"/>
        <v>33000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 customHeight="1">
      <c r="A22" s="5"/>
      <c r="B22" s="18" t="s">
        <v>20</v>
      </c>
      <c r="C22" s="23">
        <v>19918</v>
      </c>
      <c r="D22" s="22">
        <f t="shared" si="1"/>
        <v>19918</v>
      </c>
      <c r="E22" s="23">
        <v>19918.44</v>
      </c>
      <c r="F22" s="22">
        <f t="shared" si="0"/>
        <v>-0.4399999999986903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13" t="s">
        <v>21</v>
      </c>
      <c r="C23" s="23">
        <v>13700</v>
      </c>
      <c r="D23" s="22">
        <f t="shared" si="1"/>
        <v>13700</v>
      </c>
      <c r="E23" s="23">
        <v>0</v>
      </c>
      <c r="F23" s="22">
        <f t="shared" si="0"/>
        <v>13700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24" t="s">
        <v>22</v>
      </c>
      <c r="C24" s="25">
        <f>C25+C26</f>
        <v>808320.33</v>
      </c>
      <c r="D24" s="26">
        <f t="shared" si="1"/>
        <v>808320.33</v>
      </c>
      <c r="E24" s="25">
        <f>E27</f>
        <v>157817</v>
      </c>
      <c r="F24" s="26">
        <f>F25+F26+F27</f>
        <v>650503.33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28" t="s">
        <v>23</v>
      </c>
      <c r="C25" s="29">
        <v>565317.33</v>
      </c>
      <c r="D25" s="22">
        <f t="shared" si="1"/>
        <v>565317.33</v>
      </c>
      <c r="E25" s="30"/>
      <c r="F25" s="22">
        <f t="shared" si="0"/>
        <v>565317.33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13" t="s">
        <v>24</v>
      </c>
      <c r="C26" s="23">
        <v>243003</v>
      </c>
      <c r="D26" s="22">
        <f t="shared" si="1"/>
        <v>243003</v>
      </c>
      <c r="E26" s="23"/>
      <c r="F26" s="22">
        <f t="shared" si="0"/>
        <v>243003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13" t="s">
        <v>27</v>
      </c>
      <c r="C27" s="23"/>
      <c r="D27" s="22">
        <f t="shared" si="1"/>
        <v>0</v>
      </c>
      <c r="E27" s="23">
        <v>157817</v>
      </c>
      <c r="F27" s="22">
        <f t="shared" si="0"/>
        <v>-157817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6" ht="12.75">
      <c r="B28" s="24" t="s">
        <v>25</v>
      </c>
      <c r="C28" s="25">
        <f>C29+C30</f>
        <v>8000</v>
      </c>
      <c r="D28" s="25">
        <f>D29+D30</f>
        <v>8000</v>
      </c>
      <c r="E28" s="25">
        <f>E29+E30</f>
        <v>7302</v>
      </c>
      <c r="F28" s="25">
        <f>F29+F30</f>
        <v>698</v>
      </c>
    </row>
    <row r="29" spans="2:6" ht="12.75">
      <c r="B29" s="13" t="s">
        <v>26</v>
      </c>
      <c r="C29" s="23">
        <v>8000</v>
      </c>
      <c r="D29" s="22">
        <f t="shared" si="1"/>
        <v>8000</v>
      </c>
      <c r="E29" s="23">
        <v>7302</v>
      </c>
      <c r="F29" s="22">
        <f t="shared" si="0"/>
        <v>698</v>
      </c>
    </row>
    <row r="30" spans="2:6" ht="12.75">
      <c r="B30" s="13"/>
      <c r="C30" s="23"/>
      <c r="D30" s="22"/>
      <c r="E30" s="23"/>
      <c r="F30" s="22"/>
    </row>
    <row r="31" spans="3:6" ht="12.75">
      <c r="C31" s="1"/>
      <c r="D31" s="1"/>
      <c r="E31" s="1"/>
      <c r="F31" s="1"/>
    </row>
  </sheetData>
  <mergeCells count="5">
    <mergeCell ref="F7:F8"/>
    <mergeCell ref="B5:F5"/>
    <mergeCell ref="B7:B8"/>
    <mergeCell ref="C7:D7"/>
    <mergeCell ref="E7:E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User</cp:lastModifiedBy>
  <cp:lastPrinted>2014-10-14T10:02:26Z</cp:lastPrinted>
  <dcterms:created xsi:type="dcterms:W3CDTF">2008-06-24T05:03:44Z</dcterms:created>
  <dcterms:modified xsi:type="dcterms:W3CDTF">2014-12-01T06:23:12Z</dcterms:modified>
  <cp:category/>
  <cp:version/>
  <cp:contentType/>
  <cp:contentStatus/>
</cp:coreProperties>
</file>